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Бюджет 2024 доходы и расходы\Дума\Исполнение за 1 квартал 2024\"/>
    </mc:Choice>
  </mc:AlternateContent>
  <xr:revisionPtr revIDLastSave="0" documentId="13_ncr:1_{9A26917F-2DA8-463A-B483-D77D54B2FB3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Бюджет" sheetId="2" r:id="rId1"/>
  </sheets>
  <definedNames>
    <definedName name="_xlnm._FilterDatabase" localSheetId="0" hidden="1">Бюджет!$A$6:$I$65</definedName>
    <definedName name="_xlnm.Print_Titles" localSheetId="0">Бюджет!$4:$5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H45" i="2"/>
  <c r="I45" i="2"/>
  <c r="I64" i="2"/>
  <c r="H64" i="2"/>
  <c r="G64" i="2"/>
  <c r="G59" i="2"/>
  <c r="H59" i="2"/>
  <c r="I59" i="2"/>
  <c r="G60" i="2"/>
  <c r="H60" i="2"/>
  <c r="I60" i="2"/>
  <c r="G61" i="2"/>
  <c r="H61" i="2"/>
  <c r="I61" i="2"/>
  <c r="G42" i="2"/>
  <c r="H42" i="2"/>
  <c r="I42" i="2"/>
  <c r="G23" i="2"/>
  <c r="H23" i="2"/>
  <c r="I23" i="2"/>
  <c r="G11" i="2"/>
  <c r="H11" i="2"/>
  <c r="I11" i="2"/>
  <c r="G12" i="2"/>
  <c r="H12" i="2"/>
  <c r="I12" i="2"/>
  <c r="D25" i="2"/>
  <c r="E25" i="2"/>
  <c r="F25" i="2"/>
  <c r="C25" i="2"/>
  <c r="I25" i="2" s="1"/>
  <c r="D65" i="2"/>
  <c r="E65" i="2"/>
  <c r="F65" i="2"/>
  <c r="C65" i="2"/>
  <c r="I65" i="2" s="1"/>
  <c r="G57" i="2"/>
  <c r="G53" i="2"/>
  <c r="G49" i="2"/>
  <c r="G41" i="2"/>
  <c r="I39" i="2"/>
  <c r="H38" i="2"/>
  <c r="G37" i="2"/>
  <c r="I35" i="2"/>
  <c r="H34" i="2"/>
  <c r="G33" i="2"/>
  <c r="I31" i="2"/>
  <c r="H30" i="2"/>
  <c r="G29" i="2"/>
  <c r="I27" i="2"/>
  <c r="H26" i="2"/>
  <c r="G25" i="2"/>
  <c r="H22" i="2"/>
  <c r="G21" i="2"/>
  <c r="I19" i="2"/>
  <c r="H18" i="2"/>
  <c r="G17" i="2"/>
  <c r="H14" i="2"/>
  <c r="G13" i="2"/>
  <c r="H9" i="2"/>
  <c r="G9" i="2"/>
  <c r="I7" i="2"/>
  <c r="G8" i="2"/>
  <c r="H8" i="2"/>
  <c r="G10" i="2"/>
  <c r="H10" i="2"/>
  <c r="H13" i="2"/>
  <c r="G14" i="2"/>
  <c r="G15" i="2"/>
  <c r="H15" i="2"/>
  <c r="G16" i="2"/>
  <c r="H16" i="2"/>
  <c r="H17" i="2"/>
  <c r="G18" i="2"/>
  <c r="G19" i="2"/>
  <c r="H19" i="2"/>
  <c r="G20" i="2"/>
  <c r="H20" i="2"/>
  <c r="H21" i="2"/>
  <c r="G22" i="2"/>
  <c r="G24" i="2"/>
  <c r="H24" i="2"/>
  <c r="H25" i="2"/>
  <c r="G26" i="2"/>
  <c r="G27" i="2"/>
  <c r="H27" i="2"/>
  <c r="G28" i="2"/>
  <c r="H28" i="2"/>
  <c r="H29" i="2"/>
  <c r="G30" i="2"/>
  <c r="G31" i="2"/>
  <c r="H31" i="2"/>
  <c r="G32" i="2"/>
  <c r="H32" i="2"/>
  <c r="H33" i="2"/>
  <c r="G34" i="2"/>
  <c r="G35" i="2"/>
  <c r="H35" i="2"/>
  <c r="G36" i="2"/>
  <c r="H36" i="2"/>
  <c r="H37" i="2"/>
  <c r="G38" i="2"/>
  <c r="G39" i="2"/>
  <c r="H39" i="2"/>
  <c r="G40" i="2"/>
  <c r="H40" i="2"/>
  <c r="H41" i="2"/>
  <c r="G43" i="2"/>
  <c r="H43" i="2"/>
  <c r="G44" i="2"/>
  <c r="H44" i="2"/>
  <c r="G46" i="2"/>
  <c r="H46" i="2"/>
  <c r="G47" i="2"/>
  <c r="H47" i="2"/>
  <c r="G48" i="2"/>
  <c r="H48" i="2"/>
  <c r="H49" i="2"/>
  <c r="G50" i="2"/>
  <c r="H50" i="2"/>
  <c r="G51" i="2"/>
  <c r="H51" i="2"/>
  <c r="G52" i="2"/>
  <c r="H52" i="2"/>
  <c r="H53" i="2"/>
  <c r="G54" i="2"/>
  <c r="H54" i="2"/>
  <c r="G55" i="2"/>
  <c r="H55" i="2"/>
  <c r="G56" i="2"/>
  <c r="H56" i="2"/>
  <c r="H57" i="2"/>
  <c r="G58" i="2"/>
  <c r="H58" i="2"/>
  <c r="G62" i="2"/>
  <c r="H62" i="2"/>
  <c r="G63" i="2"/>
  <c r="H63" i="2"/>
  <c r="G65" i="2"/>
  <c r="H65" i="2"/>
  <c r="G7" i="2"/>
  <c r="H7" i="2"/>
  <c r="I8" i="2"/>
  <c r="I9" i="2"/>
  <c r="I10" i="2"/>
  <c r="I13" i="2"/>
  <c r="I14" i="2"/>
  <c r="I15" i="2"/>
  <c r="I16" i="2"/>
  <c r="I17" i="2"/>
  <c r="I18" i="2"/>
  <c r="I20" i="2"/>
  <c r="I21" i="2"/>
  <c r="I22" i="2"/>
  <c r="I24" i="2"/>
  <c r="I26" i="2"/>
  <c r="I28" i="2"/>
  <c r="I29" i="2"/>
  <c r="I30" i="2"/>
  <c r="I32" i="2"/>
  <c r="I33" i="2"/>
  <c r="I34" i="2"/>
  <c r="I36" i="2"/>
  <c r="I37" i="2"/>
  <c r="I38" i="2"/>
  <c r="I40" i="2"/>
  <c r="I41" i="2"/>
  <c r="I43" i="2"/>
  <c r="I44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62" i="2"/>
  <c r="I63" i="2"/>
</calcChain>
</file>

<file path=xl/sharedStrings.xml><?xml version="1.0" encoding="utf-8"?>
<sst xmlns="http://schemas.openxmlformats.org/spreadsheetml/2006/main" count="129" uniqueCount="129">
  <si>
    <t>22.2.00.00000</t>
  </si>
  <si>
    <t>22.1.00.00000</t>
  </si>
  <si>
    <t>22.0.00.00000</t>
  </si>
  <si>
    <t>20.0.00.00000</t>
  </si>
  <si>
    <t>19.3.00.00000</t>
  </si>
  <si>
    <t>19.2.00.00000</t>
  </si>
  <si>
    <t>19.1.00.00000</t>
  </si>
  <si>
    <t>Подпрограмма "Обеспечение страховой защиты имущества Нижневартовского района"</t>
  </si>
  <si>
    <t>19.0.00.00000</t>
  </si>
  <si>
    <t>18.0.00.00000</t>
  </si>
  <si>
    <t>17.1.00.00000</t>
  </si>
  <si>
    <t>Подпрограмма "Поддержка социально ориентированных некоммерческих организаций"</t>
  </si>
  <si>
    <t>17.0.00.00000</t>
  </si>
  <si>
    <t>16.3.00.00000</t>
  </si>
  <si>
    <t>16.2.00.00000</t>
  </si>
  <si>
    <t>Подпрограмма "Транспортные услуги межпоселенческого характера и связь"</t>
  </si>
  <si>
    <t>16.1.00.00000</t>
  </si>
  <si>
    <t>Подпрограмма "Автомобильные дороги"</t>
  </si>
  <si>
    <t>16.0.00.00000</t>
  </si>
  <si>
    <t>15.0.00.00000</t>
  </si>
  <si>
    <t>13.0.00.00000</t>
  </si>
  <si>
    <t>12.3.00.00000</t>
  </si>
  <si>
    <t>12.2.00.00000</t>
  </si>
  <si>
    <t>Подпрограмма "Организация и обеспечение мероприятий в сфере гражданской обороны, защиты населения и территории района от чрезвычайных ситуаций"</t>
  </si>
  <si>
    <t>12.1.00.00000</t>
  </si>
  <si>
    <t>Подпрограмма "Укрепление пожарной безопасности в районе"</t>
  </si>
  <si>
    <t>12.0.00.00000</t>
  </si>
  <si>
    <t>11.0.00.00000</t>
  </si>
  <si>
    <t xml:space="preserve">Подпрограмма "Обеспечение равных прав потребителей на получение энергетических ресурсов" </t>
  </si>
  <si>
    <t xml:space="preserve">Подпрограмма "Создание условий для обеспечения качественными коммунальными услугами" </t>
  </si>
  <si>
    <t>09.3.00.00000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</si>
  <si>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</si>
  <si>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09.2.00.00000</t>
  </si>
  <si>
    <t>Подпрограмма "Содействие развитию жилищного строительства"</t>
  </si>
  <si>
    <t>09.1.00.00000</t>
  </si>
  <si>
    <t xml:space="preserve">Подпрограмма "Градостроительная деятельность" </t>
  </si>
  <si>
    <t>09.0.00.00000</t>
  </si>
  <si>
    <t>08.0.00.00000</t>
  </si>
  <si>
    <t>07.2.00.00000</t>
  </si>
  <si>
    <t>07.1.00.00000</t>
  </si>
  <si>
    <t>07.0.00.00000</t>
  </si>
  <si>
    <t>06.0.00.00000</t>
  </si>
  <si>
    <t>05.2.00.00000</t>
  </si>
  <si>
    <t>05.1.00.00000</t>
  </si>
  <si>
    <t>Подпрограмма "Обеспечение прав граждан на доступ к культурным ценностям и информации"</t>
  </si>
  <si>
    <t>05.0.00.00000</t>
  </si>
  <si>
    <t>03.2.00.00000</t>
  </si>
  <si>
    <t xml:space="preserve">Подпрограмма "Доступная среда в Нижневартовском районе" </t>
  </si>
  <si>
    <t>03.1.00.00000</t>
  </si>
  <si>
    <t>03.0.00.00000</t>
  </si>
  <si>
    <t>01.5.00.00000</t>
  </si>
  <si>
    <t xml:space="preserve">Подпрограмма  "Молодежь Нижневартовского района" </t>
  </si>
  <si>
    <t>01.4.00.00000</t>
  </si>
  <si>
    <t>Подпрограмма  "Организация в каникулярное время отдыха, оздоровления, занятости детей, подростков и молодежи района"</t>
  </si>
  <si>
    <t>01.3.00.00000</t>
  </si>
  <si>
    <t>Подпрограмма "Комплексные меры профилактики наркомании и алкоголизма среди детей, подростков и молодежи"</t>
  </si>
  <si>
    <t>01.1.00.00000</t>
  </si>
  <si>
    <t>Подпрограмма "Развитие дошкольного, общего образования и дополнительного образования детей"</t>
  </si>
  <si>
    <t>01.0.00.00000</t>
  </si>
  <si>
    <t>Наименование</t>
  </si>
  <si>
    <t>(тыс. рублей)</t>
  </si>
  <si>
    <t>ИТОГО по муниципальным программам</t>
  </si>
  <si>
    <t>Код целевой статьи расходов бюджета</t>
  </si>
  <si>
    <t>Уточненный план</t>
  </si>
  <si>
    <t>Утвержденный план</t>
  </si>
  <si>
    <t xml:space="preserve">Исполнено за 1 квартал </t>
  </si>
  <si>
    <t>% исполнения к уточненному плану</t>
  </si>
  <si>
    <t>1. Муниципальная программа "Развитие образования в Нижневартовском районе"</t>
  </si>
  <si>
    <t>2. Муниципальная программа "Социальная поддержка жителей Нижневартовского района"</t>
  </si>
  <si>
    <t>6. Муниципальная программа "Устойчивое развитие коренных малочисленных народов Севера в Нижневартовском районе"</t>
  </si>
  <si>
    <t>07.3.00.00000</t>
  </si>
  <si>
    <t>% исполнения к утвержденному плану</t>
  </si>
  <si>
    <t>23.0.00.00000</t>
  </si>
  <si>
    <t>23.1.00.00000</t>
  </si>
  <si>
    <t>23.2.00.00000</t>
  </si>
  <si>
    <t>23.3.00.00000</t>
  </si>
  <si>
    <t>23.4.00.00000</t>
  </si>
  <si>
    <t>23.5.00.00000</t>
  </si>
  <si>
    <t>23.6.00.00000</t>
  </si>
  <si>
    <t>Подпрограмма "Строительство (реконструкция), капитальный и текущий ремонт объектов образования"</t>
  </si>
  <si>
    <t>Подпрограмма "Строительство (реконструкция), капитальный и текущий ремонт объектов культуры"</t>
  </si>
  <si>
    <t>Подпрограмма "Строительство (реконструкция), капитальный и текущий ремонт объектов физической культуры и спорта"</t>
  </si>
  <si>
    <t>Подпрограмма "Строительство (реконструкция), капитальный и текущий ремонт объектов административного назначения"</t>
  </si>
  <si>
    <t>Подпрограмма "Строительство (реконструкция), капитальный и текущий ремонт объектов жилищного хозяйства"</t>
  </si>
  <si>
    <t>Подпрограмма "Создание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района"</t>
  </si>
  <si>
    <t>Подпрограмма "Поддержка средств массовой информации"</t>
  </si>
  <si>
    <t>18.2.00.00000</t>
  </si>
  <si>
    <t>25.0.00.00000</t>
  </si>
  <si>
    <t xml:space="preserve">Исполнено за 1 квартал 2023 года </t>
  </si>
  <si>
    <t>Сведения об исполнении бюджета Нижневартовского района за I квартал 2024 года по расходам в разрезе муниципальных программ в сравнении с  запланированными бюджетными ассигнованиями, в сравнении с соответствующим периодом 2023 года</t>
  </si>
  <si>
    <t>2024 год</t>
  </si>
  <si>
    <t>Темп роста (2024/2023), %</t>
  </si>
  <si>
    <t>Подпрограмма "Военно-патриотическое воспитание детей и молодежи Нижневартовского района"</t>
  </si>
  <si>
    <t>01.6.00.00000</t>
  </si>
  <si>
    <t xml:space="preserve">Подпрограмма "Социальная поддержка жителей Нижневартовского района" </t>
  </si>
  <si>
    <t>09.5.00.00000</t>
  </si>
  <si>
    <t>09.6.00.00000</t>
  </si>
  <si>
    <t>09.8.00.00000</t>
  </si>
  <si>
    <t>Подпрограмма "Создание условий для выполнения функций, возложенных на муниципальное казенное учреждение Нижневартовского района "Управление по делам гражданской обороны и чрезвычайным ситуациям"</t>
  </si>
  <si>
    <t>Подпрограмма "Приобретение автотранспорта и специальной техники в собственность района"</t>
  </si>
  <si>
    <t>17.2.00.00000</t>
  </si>
  <si>
    <t>Подпрограмма "Профилактика экстремизма, укрепление межнационального и межконфессионального согласия в Нижневартовском районе"</t>
  </si>
  <si>
    <t>Подпрограмма "Развитие земельных и имущественных отношений на территории Нижневартовского района"</t>
  </si>
  <si>
    <t>Подпрограмма "Организация деятельности муниципального казенного учреждения Нижневартовского района "Управление имущественными и земельными ресурсами"</t>
  </si>
  <si>
    <t>Муниципальная программа "Осуществление материально-технического обеспечения деятельности органов местного самоуправления и учреждений Нижневартовского района"</t>
  </si>
  <si>
    <t>26.0.00.00000</t>
  </si>
  <si>
    <t>3. Муниципальная программа  "Культурное пространство Нижневартовского района"</t>
  </si>
  <si>
    <t xml:space="preserve">Подпрограмма "Укрепление единого культурного пространства в Нижневартовском районе" </t>
  </si>
  <si>
    <t>4. Муниципальная программа "Развитие физической культуры и спорта в Нижневартовском районе"</t>
  </si>
  <si>
    <t>5. Муниципальная программа "Развитие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районе"</t>
  </si>
  <si>
    <t>Подпрограмма  "Развитие малого и среднего предпринимательства"</t>
  </si>
  <si>
    <t>Подпрограмма "Развитие агропромышленного комплекса и рынков сельскохозяйственной продукции, сырья и продовольствия в  Нижневартовском районе"</t>
  </si>
  <si>
    <t>Подпрограмма "Защита прав потребителей в Нижневартовском районе"</t>
  </si>
  <si>
    <t>Подпрограмма "Формирование комфортной городской среды"</t>
  </si>
  <si>
    <t xml:space="preserve">Подпрограмма "Создание условий для эффективного управления муниципальными финансами, повышение устойчивости бюджетов поселений Нижневартовского района" </t>
  </si>
  <si>
    <t>Подпрограмма "Управление муниципальными финансами в Нижневартовском районе"</t>
  </si>
  <si>
    <t xml:space="preserve">7. Муниципальная программа "Развитие жилищного строительства и жилищно-коммунального комплекса Нижневартовского района"  </t>
  </si>
  <si>
    <t>8. Муниципальная программа  "Профилактика правонарушений в сфере общественного порядка в Нижневартовском районе"</t>
  </si>
  <si>
    <t xml:space="preserve">9. Муниципальная программа "Безопасность жизнедеятельности в Нижневартовском районе" </t>
  </si>
  <si>
    <t>10. Муниципальная программа "Обеспечение экологической безопасности в Нижневартовском районе"</t>
  </si>
  <si>
    <t>11. Муниципальная программа "Информационное общество Нижневартовского района"</t>
  </si>
  <si>
    <t>12. Муниципальная программа "Развитие транспортной системы Нижневартовского района"</t>
  </si>
  <si>
    <t>13. Муниципальная программа "Развитие гражданского общества Нижневартовского района"</t>
  </si>
  <si>
    <t>14. Муниципальная 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</si>
  <si>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15. Муниципальная программа "Управление муниципальным имуществом Нижневартовского района"</t>
  </si>
  <si>
    <t>16. Муниципальная программа "Развитие муниципальной службы в Нижневартовском районе"</t>
  </si>
  <si>
    <t>17. Муниципальная программа "Управление в сфере муниципальных финансов в Нижневартовском районе"</t>
  </si>
  <si>
    <t>18. Муниципальная программа "Строительство (реконструкция), капитальный и текущий ремонт объектов Нижневартовского района"</t>
  </si>
  <si>
    <t>19. Муниципальная программа "Чистая вода в Нижневартовском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</si>
</sst>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00000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4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ill="1"/>
    <xf numFmtId="0" fontId="5" fillId="2" borderId="2" xfId="2" applyFont="1" applyFill="1" applyBorder="1" applyAlignment="1" applyProtection="1">
      <alignment vertical="center" wrapText="1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1" fillId="2" borderId="0" xfId="1" applyFill="1"/>
    <xf numFmtId="0" fontId="3" fillId="2" borderId="0" xfId="1" applyFont="1" applyFill="1"/>
    <xf numFmtId="164" fontId="7" fillId="3" borderId="1" xfId="1" applyNumberFormat="1" applyFont="1" applyFill="1" applyBorder="1" applyAlignment="1" applyProtection="1">
      <alignment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5" fontId="2" fillId="2" borderId="1" xfId="1" applyNumberFormat="1" applyFont="1" applyFill="1" applyBorder="1" applyAlignment="1" applyProtection="1">
      <alignment horizontal="right" wrapText="1"/>
      <protection hidden="1"/>
    </xf>
    <xf numFmtId="0" fontId="7" fillId="4" borderId="1" xfId="1" applyFont="1" applyFill="1" applyBorder="1" applyProtection="1">
      <protection hidden="1"/>
    </xf>
    <xf numFmtId="0" fontId="1" fillId="4" borderId="1" xfId="1" applyFill="1" applyBorder="1" applyProtection="1">
      <protection hidden="1"/>
    </xf>
    <xf numFmtId="0" fontId="6" fillId="2" borderId="2" xfId="2" applyFont="1" applyFill="1" applyBorder="1" applyAlignment="1">
      <alignment vertical="center" wrapText="1"/>
    </xf>
    <xf numFmtId="166" fontId="7" fillId="3" borderId="1" xfId="1" applyNumberFormat="1" applyFont="1" applyFill="1" applyBorder="1" applyAlignment="1" applyProtection="1">
      <alignment horizontal="right"/>
      <protection hidden="1"/>
    </xf>
    <xf numFmtId="166" fontId="2" fillId="2" borderId="1" xfId="1" applyNumberFormat="1" applyFont="1" applyFill="1" applyBorder="1" applyAlignment="1" applyProtection="1">
      <alignment horizontal="right"/>
      <protection hidden="1"/>
    </xf>
    <xf numFmtId="0" fontId="1" fillId="2" borderId="0" xfId="2" applyFont="1" applyFill="1"/>
    <xf numFmtId="166" fontId="7" fillId="3" borderId="1" xfId="1" applyNumberFormat="1" applyFont="1" applyFill="1" applyBorder="1" applyProtection="1">
      <protection hidden="1"/>
    </xf>
    <xf numFmtId="166" fontId="7" fillId="4" borderId="1" xfId="1" applyNumberFormat="1" applyFont="1" applyFill="1" applyBorder="1" applyAlignment="1" applyProtection="1">
      <alignment horizontal="right"/>
      <protection hidden="1"/>
    </xf>
    <xf numFmtId="0" fontId="8" fillId="2" borderId="0" xfId="2" applyFont="1" applyFill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  <protection hidden="1"/>
    </xf>
    <xf numFmtId="0" fontId="6" fillId="2" borderId="6" xfId="2" applyFont="1" applyFill="1" applyBorder="1" applyAlignment="1" applyProtection="1">
      <alignment horizontal="center" vertical="center" wrapText="1"/>
      <protection hidden="1"/>
    </xf>
    <xf numFmtId="0" fontId="6" fillId="2" borderId="3" xfId="2" applyFont="1" applyFill="1" applyBorder="1" applyAlignment="1" applyProtection="1">
      <alignment horizontal="center" vertical="center" wrapText="1"/>
      <protection hidden="1"/>
    </xf>
    <xf numFmtId="0" fontId="6" fillId="2" borderId="4" xfId="2" applyFont="1" applyFill="1" applyBorder="1" applyAlignment="1" applyProtection="1">
      <alignment horizontal="center" vertical="center" wrapText="1"/>
      <protection hidden="1"/>
    </xf>
    <xf numFmtId="0" fontId="6" fillId="2" borderId="7" xfId="2" applyFont="1" applyFill="1" applyBorder="1" applyAlignment="1" applyProtection="1">
      <alignment horizontal="center" vertical="center" wrapText="1"/>
      <protection hidden="1"/>
    </xf>
    <xf numFmtId="0" fontId="6" fillId="2" borderId="8" xfId="2" applyFont="1" applyFill="1" applyBorder="1" applyAlignment="1" applyProtection="1">
      <alignment horizontal="center" vertical="center" wrapText="1"/>
      <protection hidden="1"/>
    </xf>
    <xf numFmtId="0" fontId="6" fillId="2" borderId="9" xfId="2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C39" sqref="C39"/>
    </sheetView>
  </sheetViews>
  <sheetFormatPr defaultColWidth="9.140625" defaultRowHeight="12.75" x14ac:dyDescent="0.2"/>
  <cols>
    <col min="1" max="1" width="53.7109375" style="6" customWidth="1"/>
    <col min="2" max="2" width="15.7109375" style="6" customWidth="1"/>
    <col min="3" max="3" width="15.5703125" style="6" customWidth="1"/>
    <col min="4" max="4" width="15.42578125" style="6" customWidth="1"/>
    <col min="5" max="5" width="14.42578125" style="6" customWidth="1"/>
    <col min="6" max="7" width="15.140625" style="6" customWidth="1"/>
    <col min="8" max="8" width="14.5703125" style="6" customWidth="1"/>
    <col min="9" max="9" width="13.42578125" style="6" customWidth="1"/>
    <col min="10" max="208" width="9.140625" style="6" customWidth="1"/>
    <col min="209" max="16384" width="9.140625" style="6"/>
  </cols>
  <sheetData>
    <row r="1" spans="1:9" s="3" customFormat="1" ht="15.75" x14ac:dyDescent="0.2">
      <c r="A1" s="1"/>
      <c r="B1" s="2"/>
      <c r="C1" s="2"/>
      <c r="D1" s="2"/>
      <c r="E1" s="2"/>
      <c r="F1" s="2"/>
      <c r="G1" s="2"/>
      <c r="H1" s="2"/>
      <c r="I1" s="2"/>
    </row>
    <row r="2" spans="1:9" s="3" customFormat="1" ht="45.75" customHeight="1" x14ac:dyDescent="0.2">
      <c r="A2" s="20" t="s">
        <v>89</v>
      </c>
      <c r="B2" s="20"/>
      <c r="C2" s="20"/>
      <c r="D2" s="20"/>
      <c r="E2" s="20"/>
      <c r="F2" s="20"/>
      <c r="G2" s="20"/>
      <c r="H2" s="20"/>
      <c r="I2" s="20"/>
    </row>
    <row r="3" spans="1:9" s="3" customFormat="1" ht="15.75" x14ac:dyDescent="0.2">
      <c r="A3" s="4"/>
      <c r="B3" s="4"/>
      <c r="G3" s="17"/>
      <c r="H3" s="17"/>
      <c r="I3" s="14" t="s">
        <v>60</v>
      </c>
    </row>
    <row r="4" spans="1:9" s="3" customFormat="1" x14ac:dyDescent="0.2">
      <c r="A4" s="21" t="s">
        <v>59</v>
      </c>
      <c r="B4" s="23" t="s">
        <v>62</v>
      </c>
      <c r="C4" s="21" t="s">
        <v>88</v>
      </c>
      <c r="D4" s="25" t="s">
        <v>90</v>
      </c>
      <c r="E4" s="26"/>
      <c r="F4" s="27"/>
      <c r="G4" s="21" t="s">
        <v>71</v>
      </c>
      <c r="H4" s="21" t="s">
        <v>66</v>
      </c>
      <c r="I4" s="21" t="s">
        <v>91</v>
      </c>
    </row>
    <row r="5" spans="1:9" s="3" customFormat="1" ht="25.5" x14ac:dyDescent="0.2">
      <c r="A5" s="22"/>
      <c r="B5" s="24"/>
      <c r="C5" s="22"/>
      <c r="D5" s="5" t="s">
        <v>64</v>
      </c>
      <c r="E5" s="5" t="s">
        <v>63</v>
      </c>
      <c r="F5" s="5" t="s">
        <v>65</v>
      </c>
      <c r="G5" s="22"/>
      <c r="H5" s="22"/>
      <c r="I5" s="22"/>
    </row>
    <row r="6" spans="1:9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25.5" x14ac:dyDescent="0.2">
      <c r="A7" s="8" t="s">
        <v>67</v>
      </c>
      <c r="B7" s="9" t="s">
        <v>58</v>
      </c>
      <c r="C7" s="15">
        <v>475037.36700000003</v>
      </c>
      <c r="D7" s="15">
        <v>2120883.6</v>
      </c>
      <c r="E7" s="15">
        <v>2137733.73</v>
      </c>
      <c r="F7" s="15">
        <v>428188.81402999995</v>
      </c>
      <c r="G7" s="15">
        <f>IF(D7&gt;0,F7/D7*100,"")</f>
        <v>20.189170873403896</v>
      </c>
      <c r="H7" s="15">
        <f>IF(E7&gt;0,F7/E7*100,"")</f>
        <v>20.030034986162658</v>
      </c>
      <c r="I7" s="15">
        <f>IF(C7&gt;0,F7/C7*100,"")</f>
        <v>90.137922566836721</v>
      </c>
    </row>
    <row r="8" spans="1:9" ht="22.5" x14ac:dyDescent="0.2">
      <c r="A8" s="10" t="s">
        <v>57</v>
      </c>
      <c r="B8" s="11" t="s">
        <v>56</v>
      </c>
      <c r="C8" s="16">
        <v>474438.12569999998</v>
      </c>
      <c r="D8" s="16">
        <v>2080076.61</v>
      </c>
      <c r="E8" s="16">
        <v>2096926.74</v>
      </c>
      <c r="F8" s="16">
        <v>427284.60423</v>
      </c>
      <c r="G8" s="16">
        <f t="shared" ref="G8:G11" si="0">IF(D8&gt;0,F8/D8*100,"")</f>
        <v>20.541772460486442</v>
      </c>
      <c r="H8" s="16">
        <f t="shared" ref="H8:H11" si="1">IF(E8&gt;0,F8/E8*100,"")</f>
        <v>20.376706352173276</v>
      </c>
      <c r="I8" s="16">
        <f t="shared" ref="I8:I11" si="2">IF(C8&gt;0,F8/C8*100,"")</f>
        <v>90.061186292642844</v>
      </c>
    </row>
    <row r="9" spans="1:9" ht="22.5" x14ac:dyDescent="0.2">
      <c r="A9" s="10" t="s">
        <v>55</v>
      </c>
      <c r="B9" s="11" t="s">
        <v>54</v>
      </c>
      <c r="C9" s="16">
        <v>40</v>
      </c>
      <c r="D9" s="16">
        <v>150</v>
      </c>
      <c r="E9" s="16">
        <v>150</v>
      </c>
      <c r="F9" s="16">
        <v>0</v>
      </c>
      <c r="G9" s="16">
        <f t="shared" si="0"/>
        <v>0</v>
      </c>
      <c r="H9" s="16">
        <f t="shared" si="1"/>
        <v>0</v>
      </c>
      <c r="I9" s="16">
        <f t="shared" si="2"/>
        <v>0</v>
      </c>
    </row>
    <row r="10" spans="1:9" ht="22.5" x14ac:dyDescent="0.2">
      <c r="A10" s="10" t="s">
        <v>53</v>
      </c>
      <c r="B10" s="11" t="s">
        <v>52</v>
      </c>
      <c r="C10" s="16">
        <v>559.24130000000002</v>
      </c>
      <c r="D10" s="16">
        <v>32001.95</v>
      </c>
      <c r="E10" s="16">
        <v>32001.95</v>
      </c>
      <c r="F10" s="16">
        <v>295.65600000000001</v>
      </c>
      <c r="G10" s="16">
        <f t="shared" si="0"/>
        <v>0.92386870175098712</v>
      </c>
      <c r="H10" s="16">
        <f t="shared" si="1"/>
        <v>0.92386870175098712</v>
      </c>
      <c r="I10" s="16">
        <f t="shared" si="2"/>
        <v>52.867340090941063</v>
      </c>
    </row>
    <row r="11" spans="1:9" ht="22.5" x14ac:dyDescent="0.2">
      <c r="A11" s="10" t="s">
        <v>51</v>
      </c>
      <c r="B11" s="11" t="s">
        <v>50</v>
      </c>
      <c r="C11" s="16">
        <v>0</v>
      </c>
      <c r="D11" s="16">
        <v>6605.04</v>
      </c>
      <c r="E11" s="16">
        <v>6605.04</v>
      </c>
      <c r="F11" s="16">
        <v>19.649999999999999</v>
      </c>
      <c r="G11" s="16">
        <f t="shared" ref="G11:G12" si="3">IF(D11&gt;0,F11/D11*100,"")</f>
        <v>0.29750009083972234</v>
      </c>
      <c r="H11" s="16">
        <f t="shared" ref="H11:H12" si="4">IF(E11&gt;0,F11/E11*100,"")</f>
        <v>0.29750009083972234</v>
      </c>
      <c r="I11" s="16" t="str">
        <f t="shared" ref="I11:I12" si="5">IF(C11&gt;0,F11/C11*100,"")</f>
        <v/>
      </c>
    </row>
    <row r="12" spans="1:9" ht="22.5" x14ac:dyDescent="0.2">
      <c r="A12" s="10" t="s">
        <v>92</v>
      </c>
      <c r="B12" s="11" t="s">
        <v>93</v>
      </c>
      <c r="C12" s="16"/>
      <c r="D12" s="16">
        <v>2050</v>
      </c>
      <c r="E12" s="16">
        <v>2050</v>
      </c>
      <c r="F12" s="16">
        <v>588.90380000000005</v>
      </c>
      <c r="G12" s="16">
        <f t="shared" si="3"/>
        <v>28.727014634146343</v>
      </c>
      <c r="H12" s="16">
        <f t="shared" si="4"/>
        <v>28.727014634146343</v>
      </c>
      <c r="I12" s="16" t="str">
        <f t="shared" si="5"/>
        <v/>
      </c>
    </row>
    <row r="13" spans="1:9" ht="25.5" x14ac:dyDescent="0.2">
      <c r="A13" s="8" t="s">
        <v>68</v>
      </c>
      <c r="B13" s="9" t="s">
        <v>49</v>
      </c>
      <c r="C13" s="15">
        <v>1328.64094</v>
      </c>
      <c r="D13" s="15">
        <v>38605.199999999997</v>
      </c>
      <c r="E13" s="15">
        <v>39292.417150000001</v>
      </c>
      <c r="F13" s="15">
        <v>1759.08104</v>
      </c>
      <c r="G13" s="15">
        <f>IF(D13&gt;0,F13/D13*100,"")</f>
        <v>4.5565909255747927</v>
      </c>
      <c r="H13" s="15">
        <f>IF(E13&gt;0,F13/E13*100,"")</f>
        <v>4.4768969882526051</v>
      </c>
      <c r="I13" s="15">
        <f>IF(C13&gt;0,F13/C13*100,"")</f>
        <v>132.39702217816651</v>
      </c>
    </row>
    <row r="14" spans="1:9" ht="22.5" x14ac:dyDescent="0.2">
      <c r="A14" s="10" t="s">
        <v>94</v>
      </c>
      <c r="B14" s="11" t="s">
        <v>48</v>
      </c>
      <c r="C14" s="16">
        <v>1328.64094</v>
      </c>
      <c r="D14" s="16">
        <v>38355.199999999997</v>
      </c>
      <c r="E14" s="16">
        <v>39042.417150000001</v>
      </c>
      <c r="F14" s="16">
        <v>1759.08104</v>
      </c>
      <c r="G14" s="16">
        <f>IF(D14&gt;0,F14/D14*100,"")</f>
        <v>4.5862908810278666</v>
      </c>
      <c r="H14" s="16">
        <f>IF(E14&gt;0,F14/E14*100,"")</f>
        <v>4.505563867220757</v>
      </c>
      <c r="I14" s="16">
        <f>IF(C14&gt;0,F14/C14*100,"")</f>
        <v>132.39702217816651</v>
      </c>
    </row>
    <row r="15" spans="1:9" x14ac:dyDescent="0.2">
      <c r="A15" s="10" t="s">
        <v>47</v>
      </c>
      <c r="B15" s="11" t="s">
        <v>46</v>
      </c>
      <c r="C15" s="16">
        <v>0</v>
      </c>
      <c r="D15" s="16">
        <v>250</v>
      </c>
      <c r="E15" s="16">
        <v>250</v>
      </c>
      <c r="F15" s="16">
        <v>0</v>
      </c>
      <c r="G15" s="16">
        <f>IF(D15&gt;0,F15/D15*100,"")</f>
        <v>0</v>
      </c>
      <c r="H15" s="16">
        <f>IF(E15&gt;0,F15/E15*100,"")</f>
        <v>0</v>
      </c>
      <c r="I15" s="16" t="str">
        <f>IF(C15&gt;0,F15/C15*100,"")</f>
        <v/>
      </c>
    </row>
    <row r="16" spans="1:9" ht="25.5" x14ac:dyDescent="0.2">
      <c r="A16" s="8" t="s">
        <v>106</v>
      </c>
      <c r="B16" s="9" t="s">
        <v>45</v>
      </c>
      <c r="C16" s="15">
        <v>96786.369099999996</v>
      </c>
      <c r="D16" s="15">
        <v>436696.39</v>
      </c>
      <c r="E16" s="15">
        <v>437522.95447000006</v>
      </c>
      <c r="F16" s="15">
        <v>96893.818859999999</v>
      </c>
      <c r="G16" s="15">
        <f>IF(D16&gt;0,F16/D16*100,"")</f>
        <v>22.187913863908975</v>
      </c>
      <c r="H16" s="15">
        <f>IF(E16&gt;0,F16/E16*100,"")</f>
        <v>22.145996654592391</v>
      </c>
      <c r="I16" s="15">
        <f>IF(C16&gt;0,F16/C16*100,"")</f>
        <v>100.11101745111337</v>
      </c>
    </row>
    <row r="17" spans="1:9" ht="22.5" x14ac:dyDescent="0.2">
      <c r="A17" s="10" t="s">
        <v>44</v>
      </c>
      <c r="B17" s="11" t="s">
        <v>43</v>
      </c>
      <c r="C17" s="16">
        <v>2750</v>
      </c>
      <c r="D17" s="16">
        <v>4682.07</v>
      </c>
      <c r="E17" s="16">
        <v>5422.3464699999995</v>
      </c>
      <c r="F17" s="16">
        <v>420.97</v>
      </c>
      <c r="G17" s="16">
        <f>IF(D17&gt;0,F17/D17*100,"")</f>
        <v>8.9911086335744663</v>
      </c>
      <c r="H17" s="16">
        <f>IF(E17&gt;0,F17/E17*100,"")</f>
        <v>7.7636130839127304</v>
      </c>
      <c r="I17" s="16">
        <f>IF(C17&gt;0,F17/C17*100,"")</f>
        <v>15.308000000000002</v>
      </c>
    </row>
    <row r="18" spans="1:9" ht="24" x14ac:dyDescent="0.2">
      <c r="A18" s="28" t="s">
        <v>107</v>
      </c>
      <c r="B18" s="11" t="s">
        <v>42</v>
      </c>
      <c r="C18" s="16">
        <v>94036.369099999996</v>
      </c>
      <c r="D18" s="16">
        <v>432014.32</v>
      </c>
      <c r="E18" s="16">
        <v>432100.60800000001</v>
      </c>
      <c r="F18" s="16">
        <v>96472.848859999998</v>
      </c>
      <c r="G18" s="16">
        <f>IF(D18&gt;0,F18/D18*100,"")</f>
        <v>22.330937747619107</v>
      </c>
      <c r="H18" s="16">
        <f>IF(E18&gt;0,F18/E18*100,"")</f>
        <v>22.326478388107244</v>
      </c>
      <c r="I18" s="16">
        <f>IF(C18&gt;0,F18/C18*100,"")</f>
        <v>102.59099727405363</v>
      </c>
    </row>
    <row r="19" spans="1:9" ht="25.5" x14ac:dyDescent="0.2">
      <c r="A19" s="8" t="s">
        <v>108</v>
      </c>
      <c r="B19" s="9" t="s">
        <v>41</v>
      </c>
      <c r="C19" s="15">
        <v>46035.741000000002</v>
      </c>
      <c r="D19" s="15">
        <v>219214.71</v>
      </c>
      <c r="E19" s="15">
        <v>221665.61</v>
      </c>
      <c r="F19" s="15">
        <v>56440.2</v>
      </c>
      <c r="G19" s="15">
        <f>IF(D19&gt;0,F19/D19*100,"")</f>
        <v>25.746538633287884</v>
      </c>
      <c r="H19" s="15">
        <f>IF(E19&gt;0,F19/E19*100,"")</f>
        <v>25.461865735510347</v>
      </c>
      <c r="I19" s="15">
        <f>IF(C19&gt;0,F19/C19*100,"")</f>
        <v>122.60082877779679</v>
      </c>
    </row>
    <row r="20" spans="1:9" ht="63.75" x14ac:dyDescent="0.2">
      <c r="A20" s="8" t="s">
        <v>109</v>
      </c>
      <c r="B20" s="9" t="s">
        <v>40</v>
      </c>
      <c r="C20" s="15">
        <v>16533.474999999999</v>
      </c>
      <c r="D20" s="15">
        <v>59729.91</v>
      </c>
      <c r="E20" s="15">
        <v>67148.91</v>
      </c>
      <c r="F20" s="15">
        <v>18705.849739999998</v>
      </c>
      <c r="G20" s="15">
        <f>IF(D20&gt;0,F20/D20*100,"")</f>
        <v>31.317391471040217</v>
      </c>
      <c r="H20" s="15">
        <f>IF(E20&gt;0,F20/E20*100,"")</f>
        <v>27.857264905714775</v>
      </c>
      <c r="I20" s="15">
        <f>IF(C20&gt;0,F20/C20*100,"")</f>
        <v>113.13925076246827</v>
      </c>
    </row>
    <row r="21" spans="1:9" x14ac:dyDescent="0.2">
      <c r="A21" s="28" t="s">
        <v>110</v>
      </c>
      <c r="B21" s="11" t="s">
        <v>39</v>
      </c>
      <c r="C21" s="16">
        <v>0</v>
      </c>
      <c r="D21" s="16">
        <v>5248.91</v>
      </c>
      <c r="E21" s="16">
        <v>5248.91</v>
      </c>
      <c r="F21" s="16">
        <v>4165.4857400000001</v>
      </c>
      <c r="G21" s="16">
        <f>IF(D21&gt;0,F21/D21*100,"")</f>
        <v>79.359061976677069</v>
      </c>
      <c r="H21" s="16">
        <f>IF(E21&gt;0,F21/E21*100,"")</f>
        <v>79.359061976677069</v>
      </c>
      <c r="I21" s="16" t="str">
        <f>IF(C21&gt;0,F21/C21*100,"")</f>
        <v/>
      </c>
    </row>
    <row r="22" spans="1:9" ht="33.75" x14ac:dyDescent="0.2">
      <c r="A22" s="10" t="s">
        <v>111</v>
      </c>
      <c r="B22" s="11" t="s">
        <v>38</v>
      </c>
      <c r="C22" s="16">
        <v>16533.474999999999</v>
      </c>
      <c r="D22" s="16">
        <v>54481</v>
      </c>
      <c r="E22" s="16">
        <v>61900</v>
      </c>
      <c r="F22" s="16">
        <v>14540.364</v>
      </c>
      <c r="G22" s="16">
        <f>IF(D22&gt;0,F22/D22*100,"")</f>
        <v>26.688871349644828</v>
      </c>
      <c r="H22" s="16">
        <f>IF(E22&gt;0,F22/E22*100,"")</f>
        <v>23.490087237479806</v>
      </c>
      <c r="I22" s="16">
        <f>IF(C22&gt;0,F22/C22*100,"")</f>
        <v>87.944996439042612</v>
      </c>
    </row>
    <row r="23" spans="1:9" ht="22.5" x14ac:dyDescent="0.2">
      <c r="A23" s="10" t="s">
        <v>112</v>
      </c>
      <c r="B23" s="11" t="s">
        <v>70</v>
      </c>
      <c r="C23" s="16">
        <v>0</v>
      </c>
      <c r="D23" s="16">
        <v>0</v>
      </c>
      <c r="E23" s="16">
        <v>0</v>
      </c>
      <c r="F23" s="16">
        <v>0</v>
      </c>
      <c r="G23" s="16" t="str">
        <f>IF(D23&gt;0,F23/D23*100,"")</f>
        <v/>
      </c>
      <c r="H23" s="16" t="str">
        <f>IF(E23&gt;0,F23/E23*100,"")</f>
        <v/>
      </c>
      <c r="I23" s="16" t="str">
        <f>IF(C23&gt;0,F23/C23*100,"")</f>
        <v/>
      </c>
    </row>
    <row r="24" spans="1:9" ht="38.25" x14ac:dyDescent="0.2">
      <c r="A24" s="8" t="s">
        <v>69</v>
      </c>
      <c r="B24" s="9" t="s">
        <v>37</v>
      </c>
      <c r="C24" s="15">
        <v>1423.5028400000001</v>
      </c>
      <c r="D24" s="15">
        <v>6135.5</v>
      </c>
      <c r="E24" s="15">
        <v>6872.95</v>
      </c>
      <c r="F24" s="15">
        <v>1468.1278500000001</v>
      </c>
      <c r="G24" s="15">
        <f>IF(D24&gt;0,F24/D24*100,"")</f>
        <v>23.928414147176273</v>
      </c>
      <c r="H24" s="15">
        <f>IF(E24&gt;0,F24/E24*100,"")</f>
        <v>21.360956357895809</v>
      </c>
      <c r="I24" s="15">
        <f>IF(C24&gt;0,F24/C24*100,"")</f>
        <v>103.13487326797323</v>
      </c>
    </row>
    <row r="25" spans="1:9" ht="38.25" x14ac:dyDescent="0.2">
      <c r="A25" s="8" t="s">
        <v>116</v>
      </c>
      <c r="B25" s="9" t="s">
        <v>36</v>
      </c>
      <c r="C25" s="15">
        <f>SUM(C26:C31)</f>
        <v>158025.49464999998</v>
      </c>
      <c r="D25" s="15">
        <f t="shared" ref="D25:F25" si="6">SUM(D26:D31)</f>
        <v>385671.85100000002</v>
      </c>
      <c r="E25" s="15">
        <f t="shared" si="6"/>
        <v>591998.54177999997</v>
      </c>
      <c r="F25" s="15">
        <f t="shared" si="6"/>
        <v>161909.87215000001</v>
      </c>
      <c r="G25" s="15">
        <f>IF(D25&gt;0,F25/D25*100,"")</f>
        <v>41.981252126694621</v>
      </c>
      <c r="H25" s="15">
        <f>IF(E25&gt;0,F25/E25*100,"")</f>
        <v>27.34970793393768</v>
      </c>
      <c r="I25" s="15">
        <f>IF(C25&gt;0,F25/C25*100,"")</f>
        <v>102.45807014153208</v>
      </c>
    </row>
    <row r="26" spans="1:9" x14ac:dyDescent="0.2">
      <c r="A26" s="10" t="s">
        <v>35</v>
      </c>
      <c r="B26" s="11" t="s">
        <v>34</v>
      </c>
      <c r="C26" s="16">
        <v>50</v>
      </c>
      <c r="D26" s="16">
        <v>9211.91</v>
      </c>
      <c r="E26" s="16">
        <v>11217.21</v>
      </c>
      <c r="F26" s="16">
        <v>0</v>
      </c>
      <c r="G26" s="16">
        <f>IF(D26&gt;0,F26/D26*100,"")</f>
        <v>0</v>
      </c>
      <c r="H26" s="16">
        <f>IF(E26&gt;0,F26/E26*100,"")</f>
        <v>0</v>
      </c>
      <c r="I26" s="16">
        <f>IF(C26&gt;0,F26/C26*100,"")</f>
        <v>0</v>
      </c>
    </row>
    <row r="27" spans="1:9" x14ac:dyDescent="0.2">
      <c r="A27" s="10" t="s">
        <v>33</v>
      </c>
      <c r="B27" s="11" t="s">
        <v>32</v>
      </c>
      <c r="C27" s="16">
        <v>4248.6397000000006</v>
      </c>
      <c r="D27" s="16">
        <v>168568.427</v>
      </c>
      <c r="E27" s="16">
        <v>180598.71975999998</v>
      </c>
      <c r="F27" s="16">
        <v>0</v>
      </c>
      <c r="G27" s="16">
        <f>IF(D27&gt;0,F27/D27*100,"")</f>
        <v>0</v>
      </c>
      <c r="H27" s="16">
        <f>IF(E27&gt;0,F27/E27*100,"")</f>
        <v>0</v>
      </c>
      <c r="I27" s="16">
        <f>IF(C27&gt;0,F27/C27*100,"")</f>
        <v>0</v>
      </c>
    </row>
    <row r="28" spans="1:9" ht="22.5" x14ac:dyDescent="0.2">
      <c r="A28" s="10" t="s">
        <v>31</v>
      </c>
      <c r="B28" s="11" t="s">
        <v>30</v>
      </c>
      <c r="C28" s="16">
        <v>2506.7406000000001</v>
      </c>
      <c r="D28" s="16">
        <v>2764.2109999999998</v>
      </c>
      <c r="E28" s="16">
        <v>2930.4613799999997</v>
      </c>
      <c r="F28" s="16">
        <v>1622.7301299999999</v>
      </c>
      <c r="G28" s="16">
        <f>IF(D28&gt;0,F28/D28*100,"")</f>
        <v>58.705002259234199</v>
      </c>
      <c r="H28" s="16">
        <f>IF(E28&gt;0,F28/E28*100,"")</f>
        <v>55.374561189405611</v>
      </c>
      <c r="I28" s="16">
        <f>IF(C28&gt;0,F28/C28*100,"")</f>
        <v>64.734665006821999</v>
      </c>
    </row>
    <row r="29" spans="1:9" ht="22.5" x14ac:dyDescent="0.2">
      <c r="A29" s="10" t="s">
        <v>29</v>
      </c>
      <c r="B29" s="11" t="s">
        <v>95</v>
      </c>
      <c r="C29" s="16">
        <v>128619.04089</v>
      </c>
      <c r="D29" s="16">
        <v>124167.65300000001</v>
      </c>
      <c r="E29" s="16">
        <v>314488.93439000001</v>
      </c>
      <c r="F29" s="16">
        <v>138214.89431999999</v>
      </c>
      <c r="G29" s="16">
        <f>IF(D29&gt;0,F29/D29*100,"")</f>
        <v>111.31312461869598</v>
      </c>
      <c r="H29" s="16">
        <f>IF(E29&gt;0,F29/E29*100,"")</f>
        <v>43.949048505661793</v>
      </c>
      <c r="I29" s="16">
        <f>IF(C29&gt;0,F29/C29*100,"")</f>
        <v>107.460678732791</v>
      </c>
    </row>
    <row r="30" spans="1:9" ht="22.5" x14ac:dyDescent="0.2">
      <c r="A30" s="10" t="s">
        <v>28</v>
      </c>
      <c r="B30" s="11" t="s">
        <v>96</v>
      </c>
      <c r="C30" s="16">
        <v>22406.99222</v>
      </c>
      <c r="D30" s="16">
        <v>75706.899999999994</v>
      </c>
      <c r="E30" s="16">
        <v>75706.899999999994</v>
      </c>
      <c r="F30" s="16">
        <v>22072.2477</v>
      </c>
      <c r="G30" s="16">
        <f>IF(D30&gt;0,F30/D30*100,"")</f>
        <v>29.154869239131443</v>
      </c>
      <c r="H30" s="16">
        <f>IF(E30&gt;0,F30/E30*100,"")</f>
        <v>29.154869239131443</v>
      </c>
      <c r="I30" s="16">
        <f>IF(C30&gt;0,F30/C30*100,"")</f>
        <v>98.506071155319034</v>
      </c>
    </row>
    <row r="31" spans="1:9" x14ac:dyDescent="0.2">
      <c r="A31" s="10" t="s">
        <v>113</v>
      </c>
      <c r="B31" s="11" t="s">
        <v>97</v>
      </c>
      <c r="C31" s="16">
        <v>194.08123999999998</v>
      </c>
      <c r="D31" s="16">
        <v>5252.75</v>
      </c>
      <c r="E31" s="16">
        <v>7056.3162499999999</v>
      </c>
      <c r="F31" s="16">
        <v>0</v>
      </c>
      <c r="G31" s="16">
        <f>IF(D31&gt;0,F31/D31*100,"")</f>
        <v>0</v>
      </c>
      <c r="H31" s="16">
        <f>IF(E31&gt;0,F31/E31*100,"")</f>
        <v>0</v>
      </c>
      <c r="I31" s="16">
        <f>IF(C31&gt;0,F31/C31*100,"")</f>
        <v>0</v>
      </c>
    </row>
    <row r="32" spans="1:9" ht="38.25" x14ac:dyDescent="0.2">
      <c r="A32" s="8" t="s">
        <v>117</v>
      </c>
      <c r="B32" s="9" t="s">
        <v>27</v>
      </c>
      <c r="C32" s="15">
        <v>0</v>
      </c>
      <c r="D32" s="15">
        <v>235.6</v>
      </c>
      <c r="E32" s="15">
        <v>235.6</v>
      </c>
      <c r="F32" s="15">
        <v>0</v>
      </c>
      <c r="G32" s="15">
        <f>IF(D32&gt;0,F32/D32*100,"")</f>
        <v>0</v>
      </c>
      <c r="H32" s="15">
        <f>IF(E32&gt;0,F32/E32*100,"")</f>
        <v>0</v>
      </c>
      <c r="I32" s="15" t="str">
        <f>IF(C32&gt;0,F32/C32*100,"")</f>
        <v/>
      </c>
    </row>
    <row r="33" spans="1:9" ht="25.5" x14ac:dyDescent="0.2">
      <c r="A33" s="8" t="s">
        <v>118</v>
      </c>
      <c r="B33" s="9" t="s">
        <v>26</v>
      </c>
      <c r="C33" s="15">
        <v>8438.3626199999999</v>
      </c>
      <c r="D33" s="15">
        <v>51390.45</v>
      </c>
      <c r="E33" s="15">
        <v>61028.26</v>
      </c>
      <c r="F33" s="15">
        <v>9025.3870100000004</v>
      </c>
      <c r="G33" s="15">
        <f>IF(D33&gt;0,F33/D33*100,"")</f>
        <v>17.562381746024798</v>
      </c>
      <c r="H33" s="15">
        <f>IF(E33&gt;0,F33/E33*100,"")</f>
        <v>14.788865043833791</v>
      </c>
      <c r="I33" s="15">
        <f>IF(C33&gt;0,F33/C33*100,"")</f>
        <v>106.95661488413259</v>
      </c>
    </row>
    <row r="34" spans="1:9" x14ac:dyDescent="0.2">
      <c r="A34" s="10" t="s">
        <v>25</v>
      </c>
      <c r="B34" s="11" t="s">
        <v>24</v>
      </c>
      <c r="C34" s="16">
        <v>397.8</v>
      </c>
      <c r="D34" s="16">
        <v>3057.74</v>
      </c>
      <c r="E34" s="16">
        <v>3057.74</v>
      </c>
      <c r="F34" s="16">
        <v>477.3</v>
      </c>
      <c r="G34" s="16">
        <f>IF(D34&gt;0,F34/D34*100,"")</f>
        <v>15.609567850765599</v>
      </c>
      <c r="H34" s="16">
        <f>IF(E34&gt;0,F34/E34*100,"")</f>
        <v>15.609567850765599</v>
      </c>
      <c r="I34" s="16">
        <f>IF(C34&gt;0,F34/C34*100,"")</f>
        <v>119.98491704374057</v>
      </c>
    </row>
    <row r="35" spans="1:9" ht="33.75" x14ac:dyDescent="0.2">
      <c r="A35" s="10" t="s">
        <v>23</v>
      </c>
      <c r="B35" s="11" t="s">
        <v>22</v>
      </c>
      <c r="C35" s="16">
        <v>490.91947999999996</v>
      </c>
      <c r="D35" s="16">
        <v>7431.1</v>
      </c>
      <c r="E35" s="16">
        <v>17068.91</v>
      </c>
      <c r="F35" s="16">
        <v>534.41854000000001</v>
      </c>
      <c r="G35" s="16">
        <f>IF(D35&gt;0,F35/D35*100,"")</f>
        <v>7.1916478044973156</v>
      </c>
      <c r="H35" s="16">
        <f>IF(E35&gt;0,F35/E35*100,"")</f>
        <v>3.1309470844945579</v>
      </c>
      <c r="I35" s="16">
        <f>IF(C35&gt;0,F35/C35*100,"")</f>
        <v>108.86073211028418</v>
      </c>
    </row>
    <row r="36" spans="1:9" ht="45" x14ac:dyDescent="0.2">
      <c r="A36" s="10" t="s">
        <v>98</v>
      </c>
      <c r="B36" s="11" t="s">
        <v>21</v>
      </c>
      <c r="C36" s="16">
        <v>7549.6431399999992</v>
      </c>
      <c r="D36" s="16">
        <v>40901.61</v>
      </c>
      <c r="E36" s="16">
        <v>40901.61</v>
      </c>
      <c r="F36" s="16">
        <v>8013.6684699999996</v>
      </c>
      <c r="G36" s="16">
        <f>IF(D36&gt;0,F36/D36*100,"")</f>
        <v>19.592550195456855</v>
      </c>
      <c r="H36" s="16">
        <f>IF(E36&gt;0,F36/E36*100,"")</f>
        <v>19.592550195456855</v>
      </c>
      <c r="I36" s="16">
        <f>IF(C36&gt;0,F36/C36*100,"")</f>
        <v>106.14632137433718</v>
      </c>
    </row>
    <row r="37" spans="1:9" ht="38.25" x14ac:dyDescent="0.2">
      <c r="A37" s="8" t="s">
        <v>119</v>
      </c>
      <c r="B37" s="9" t="s">
        <v>20</v>
      </c>
      <c r="C37" s="15">
        <v>10</v>
      </c>
      <c r="D37" s="15">
        <v>107108.3</v>
      </c>
      <c r="E37" s="15">
        <v>324176.29605</v>
      </c>
      <c r="F37" s="15">
        <v>1777.4343000000001</v>
      </c>
      <c r="G37" s="15">
        <f>IF(D37&gt;0,F37/D37*100,"")</f>
        <v>1.6594739156535956</v>
      </c>
      <c r="H37" s="15">
        <f>IF(E37&gt;0,F37/E37*100,"")</f>
        <v>0.54829249444131289</v>
      </c>
      <c r="I37" s="15">
        <f>IF(C37&gt;0,F37/C37*100,"")</f>
        <v>17774.343000000001</v>
      </c>
    </row>
    <row r="38" spans="1:9" s="7" customFormat="1" ht="25.5" x14ac:dyDescent="0.2">
      <c r="A38" s="8" t="s">
        <v>120</v>
      </c>
      <c r="B38" s="9" t="s">
        <v>19</v>
      </c>
      <c r="C38" s="15">
        <v>2446.3700699999999</v>
      </c>
      <c r="D38" s="15">
        <v>11817.5</v>
      </c>
      <c r="E38" s="15">
        <v>11817.5</v>
      </c>
      <c r="F38" s="15">
        <v>1893.0407299999999</v>
      </c>
      <c r="G38" s="15">
        <f>IF(D38&gt;0,F38/D38*100,"")</f>
        <v>16.018961116987519</v>
      </c>
      <c r="H38" s="15">
        <f>IF(E38&gt;0,F38/E38*100,"")</f>
        <v>16.018961116987519</v>
      </c>
      <c r="I38" s="15">
        <f>IF(C38&gt;0,F38/C38*100,"")</f>
        <v>77.381617491747676</v>
      </c>
    </row>
    <row r="39" spans="1:9" ht="25.5" x14ac:dyDescent="0.2">
      <c r="A39" s="8" t="s">
        <v>121</v>
      </c>
      <c r="B39" s="9" t="s">
        <v>18</v>
      </c>
      <c r="C39" s="15">
        <v>10410.413869999998</v>
      </c>
      <c r="D39" s="15">
        <v>155515.29500000001</v>
      </c>
      <c r="E39" s="15">
        <v>177544.65463999999</v>
      </c>
      <c r="F39" s="15">
        <v>5854.9244800000006</v>
      </c>
      <c r="G39" s="15">
        <f>IF(D39&gt;0,F39/D39*100,"")</f>
        <v>3.7648544344143131</v>
      </c>
      <c r="H39" s="15">
        <f>IF(E39&gt;0,F39/E39*100,"")</f>
        <v>3.2977193776246265</v>
      </c>
      <c r="I39" s="15">
        <f>IF(C39&gt;0,F39/C39*100,"")</f>
        <v>56.241034728430073</v>
      </c>
    </row>
    <row r="40" spans="1:9" x14ac:dyDescent="0.2">
      <c r="A40" s="10" t="s">
        <v>17</v>
      </c>
      <c r="B40" s="11" t="s">
        <v>16</v>
      </c>
      <c r="C40" s="16">
        <v>5797.7472500000003</v>
      </c>
      <c r="D40" s="16">
        <v>119604.1979</v>
      </c>
      <c r="E40" s="16">
        <v>121733.55754000001</v>
      </c>
      <c r="F40" s="16">
        <v>5854.9244800000006</v>
      </c>
      <c r="G40" s="16">
        <f>IF(D40&gt;0,F40/D40*100,"")</f>
        <v>4.8952499852013975</v>
      </c>
      <c r="H40" s="16">
        <f>IF(E40&gt;0,F40/E40*100,"")</f>
        <v>4.8096224231976059</v>
      </c>
      <c r="I40" s="16">
        <f>IF(C40&gt;0,F40/C40*100,"")</f>
        <v>100.98619735449834</v>
      </c>
    </row>
    <row r="41" spans="1:9" ht="22.5" x14ac:dyDescent="0.2">
      <c r="A41" s="10" t="s">
        <v>15</v>
      </c>
      <c r="B41" s="11" t="s">
        <v>14</v>
      </c>
      <c r="C41" s="16">
        <v>0</v>
      </c>
      <c r="D41" s="16">
        <v>35911.097099999999</v>
      </c>
      <c r="E41" s="16">
        <v>45811.097099999999</v>
      </c>
      <c r="F41" s="16">
        <v>0</v>
      </c>
      <c r="G41" s="16">
        <f>IF(D41&gt;0,F41/D41*100,"")</f>
        <v>0</v>
      </c>
      <c r="H41" s="16">
        <f>IF(E41&gt;0,F41/E41*100,"")</f>
        <v>0</v>
      </c>
      <c r="I41" s="16" t="str">
        <f>IF(C41&gt;0,F41/C41*100,"")</f>
        <v/>
      </c>
    </row>
    <row r="42" spans="1:9" ht="22.5" x14ac:dyDescent="0.2">
      <c r="A42" s="10" t="s">
        <v>99</v>
      </c>
      <c r="B42" s="11" t="s">
        <v>13</v>
      </c>
      <c r="C42" s="16">
        <v>4612.66662</v>
      </c>
      <c r="D42" s="16">
        <v>0</v>
      </c>
      <c r="E42" s="16">
        <v>10000</v>
      </c>
      <c r="F42" s="16">
        <v>0</v>
      </c>
      <c r="G42" s="16" t="str">
        <f>IF(D42&gt;0,F42/D42*100,"")</f>
        <v/>
      </c>
      <c r="H42" s="16">
        <f>IF(E42&gt;0,F42/E42*100,"")</f>
        <v>0</v>
      </c>
      <c r="I42" s="16">
        <f>IF(C42&gt;0,F42/C42*100,"")</f>
        <v>0</v>
      </c>
    </row>
    <row r="43" spans="1:9" ht="25.5" x14ac:dyDescent="0.2">
      <c r="A43" s="8" t="s">
        <v>122</v>
      </c>
      <c r="B43" s="9" t="s">
        <v>12</v>
      </c>
      <c r="C43" s="15">
        <v>0</v>
      </c>
      <c r="D43" s="15">
        <v>70342.350000000006</v>
      </c>
      <c r="E43" s="15">
        <v>70589.850000000006</v>
      </c>
      <c r="F43" s="15">
        <v>14476.641509999999</v>
      </c>
      <c r="G43" s="15">
        <f>IF(D43&gt;0,F43/D43*100,"")</f>
        <v>20.580264250483527</v>
      </c>
      <c r="H43" s="15">
        <f>IF(E43&gt;0,F43/E43*100,"")</f>
        <v>20.50810634956725</v>
      </c>
      <c r="I43" s="15" t="str">
        <f>IF(C43&gt;0,F43/C43*100,"")</f>
        <v/>
      </c>
    </row>
    <row r="44" spans="1:9" ht="22.5" x14ac:dyDescent="0.2">
      <c r="A44" s="10" t="s">
        <v>11</v>
      </c>
      <c r="B44" s="11" t="s">
        <v>10</v>
      </c>
      <c r="C44" s="16">
        <v>0</v>
      </c>
      <c r="D44" s="16">
        <v>500</v>
      </c>
      <c r="E44" s="16">
        <v>500</v>
      </c>
      <c r="F44" s="16">
        <v>0</v>
      </c>
      <c r="G44" s="16">
        <f>IF(D44&gt;0,F44/D44*100,"")</f>
        <v>0</v>
      </c>
      <c r="H44" s="16">
        <f>IF(E44&gt;0,F44/E44*100,"")</f>
        <v>0</v>
      </c>
      <c r="I44" s="16" t="str">
        <f>IF(C44&gt;0,F44/C44*100,"")</f>
        <v/>
      </c>
    </row>
    <row r="45" spans="1:9" ht="22.5" x14ac:dyDescent="0.2">
      <c r="A45" s="10" t="s">
        <v>85</v>
      </c>
      <c r="B45" s="11" t="s">
        <v>100</v>
      </c>
      <c r="C45" s="16">
        <v>13318.566800000001</v>
      </c>
      <c r="D45" s="16">
        <v>69842.350000000006</v>
      </c>
      <c r="E45" s="16">
        <v>70089.850000000006</v>
      </c>
      <c r="F45" s="16">
        <v>14476.641509999999</v>
      </c>
      <c r="G45" s="16">
        <f>IF(D45&gt;0,F45/D45*100,"")</f>
        <v>20.727597954536179</v>
      </c>
      <c r="H45" s="16">
        <f>IF(E45&gt;0,F45/E45*100,"")</f>
        <v>20.654405038675357</v>
      </c>
      <c r="I45" s="16">
        <f>IF(C45&gt;0,F45/C45*100,"")</f>
        <v>108.69519016115157</v>
      </c>
    </row>
    <row r="46" spans="1:9" ht="51" x14ac:dyDescent="0.2">
      <c r="A46" s="8" t="s">
        <v>123</v>
      </c>
      <c r="B46" s="9" t="s">
        <v>9</v>
      </c>
      <c r="C46" s="18">
        <v>10</v>
      </c>
      <c r="D46" s="18">
        <v>215</v>
      </c>
      <c r="E46" s="18">
        <v>215</v>
      </c>
      <c r="F46" s="18">
        <v>5</v>
      </c>
      <c r="G46" s="15">
        <f>IF(D46&gt;0,F46/D46*100,"")</f>
        <v>2.3255813953488373</v>
      </c>
      <c r="H46" s="15">
        <f>IF(E46&gt;0,F46/E46*100,"")</f>
        <v>2.3255813953488373</v>
      </c>
      <c r="I46" s="15">
        <f>IF(C46&gt;0,F46/C46*100,"")</f>
        <v>50</v>
      </c>
    </row>
    <row r="47" spans="1:9" ht="33.75" x14ac:dyDescent="0.2">
      <c r="A47" s="10" t="s">
        <v>101</v>
      </c>
      <c r="B47" s="11" t="s">
        <v>86</v>
      </c>
      <c r="C47" s="16">
        <v>10</v>
      </c>
      <c r="D47" s="16">
        <v>215</v>
      </c>
      <c r="E47" s="16">
        <v>215</v>
      </c>
      <c r="F47" s="16">
        <v>5</v>
      </c>
      <c r="G47" s="16">
        <f>IF(D47&gt;0,F47/D47*100,"")</f>
        <v>2.3255813953488373</v>
      </c>
      <c r="H47" s="16">
        <f>IF(E47&gt;0,F47/E47*100,"")</f>
        <v>2.3255813953488373</v>
      </c>
      <c r="I47" s="16">
        <f>IF(C47&gt;0,F47/C47*100,"")</f>
        <v>50</v>
      </c>
    </row>
    <row r="48" spans="1:9" ht="38.25" x14ac:dyDescent="0.2">
      <c r="A48" s="8" t="s">
        <v>124</v>
      </c>
      <c r="B48" s="9" t="s">
        <v>8</v>
      </c>
      <c r="C48" s="15">
        <v>11194.51109</v>
      </c>
      <c r="D48" s="15">
        <v>57273.7</v>
      </c>
      <c r="E48" s="15">
        <v>59457.895619999996</v>
      </c>
      <c r="F48" s="15">
        <v>14014.97918</v>
      </c>
      <c r="G48" s="15">
        <f>IF(D48&gt;0,F48/D48*100,"")</f>
        <v>24.470182963559193</v>
      </c>
      <c r="H48" s="15">
        <f>IF(E48&gt;0,F48/E48*100,"")</f>
        <v>23.571266749114052</v>
      </c>
      <c r="I48" s="15">
        <f>IF(C48&gt;0,F48/C48*100,"")</f>
        <v>125.19509844891314</v>
      </c>
    </row>
    <row r="49" spans="1:9" ht="22.5" x14ac:dyDescent="0.2">
      <c r="A49" s="10" t="s">
        <v>7</v>
      </c>
      <c r="B49" s="11" t="s">
        <v>6</v>
      </c>
      <c r="C49" s="16">
        <v>1500</v>
      </c>
      <c r="D49" s="16">
        <v>1861.1</v>
      </c>
      <c r="E49" s="16">
        <v>1411.1</v>
      </c>
      <c r="F49" s="16">
        <v>1409.99773</v>
      </c>
      <c r="G49" s="16">
        <f>IF(D49&gt;0,F49/D49*100,"")</f>
        <v>75.761524367309661</v>
      </c>
      <c r="H49" s="16">
        <f>IF(E49&gt;0,F49/E49*100,"")</f>
        <v>99.921885762880038</v>
      </c>
      <c r="I49" s="16">
        <f>IF(C49&gt;0,F49/C49*100,"")</f>
        <v>93.999848666666679</v>
      </c>
    </row>
    <row r="50" spans="1:9" ht="22.5" x14ac:dyDescent="0.2">
      <c r="A50" s="10" t="s">
        <v>102</v>
      </c>
      <c r="B50" s="11" t="s">
        <v>5</v>
      </c>
      <c r="C50" s="16">
        <v>1390.2938999999999</v>
      </c>
      <c r="D50" s="16">
        <v>7620</v>
      </c>
      <c r="E50" s="16">
        <v>10254.195619999999</v>
      </c>
      <c r="F50" s="16">
        <v>3368.8833999999997</v>
      </c>
      <c r="G50" s="16">
        <f>IF(D50&gt;0,F50/D50*100,"")</f>
        <v>44.211068241469818</v>
      </c>
      <c r="H50" s="16">
        <f>IF(E50&gt;0,F50/E50*100,"")</f>
        <v>32.853707154067344</v>
      </c>
      <c r="I50" s="16">
        <f>IF(C50&gt;0,F50/C50*100,"")</f>
        <v>242.31447753600875</v>
      </c>
    </row>
    <row r="51" spans="1:9" ht="33.75" x14ac:dyDescent="0.2">
      <c r="A51" s="10" t="s">
        <v>103</v>
      </c>
      <c r="B51" s="11" t="s">
        <v>4</v>
      </c>
      <c r="C51" s="16">
        <v>8304.2171900000012</v>
      </c>
      <c r="D51" s="16">
        <v>47792.6</v>
      </c>
      <c r="E51" s="16">
        <v>47792.6</v>
      </c>
      <c r="F51" s="16">
        <v>9236.0980500000005</v>
      </c>
      <c r="G51" s="16">
        <f>IF(D51&gt;0,F51/D51*100,"")</f>
        <v>19.325372651833131</v>
      </c>
      <c r="H51" s="16">
        <f>IF(E51&gt;0,F51/E51*100,"")</f>
        <v>19.325372651833131</v>
      </c>
      <c r="I51" s="16">
        <f>IF(C51&gt;0,F51/C51*100,"")</f>
        <v>111.22177850938408</v>
      </c>
    </row>
    <row r="52" spans="1:9" ht="25.5" x14ac:dyDescent="0.2">
      <c r="A52" s="8" t="s">
        <v>125</v>
      </c>
      <c r="B52" s="9" t="s">
        <v>3</v>
      </c>
      <c r="C52" s="15">
        <v>55.54</v>
      </c>
      <c r="D52" s="15">
        <v>355</v>
      </c>
      <c r="E52" s="15">
        <v>355</v>
      </c>
      <c r="F52" s="15">
        <v>108.78444</v>
      </c>
      <c r="G52" s="15">
        <f>IF(D52&gt;0,F52/D52*100,"")</f>
        <v>30.643504225352114</v>
      </c>
      <c r="H52" s="15">
        <f>IF(E52&gt;0,F52/E52*100,"")</f>
        <v>30.643504225352114</v>
      </c>
      <c r="I52" s="15">
        <f>IF(C52&gt;0,F52/C52*100,"")</f>
        <v>195.86683471371987</v>
      </c>
    </row>
    <row r="53" spans="1:9" ht="38.25" x14ac:dyDescent="0.2">
      <c r="A53" s="8" t="s">
        <v>126</v>
      </c>
      <c r="B53" s="9" t="s">
        <v>2</v>
      </c>
      <c r="C53" s="15">
        <v>280976.07027999999</v>
      </c>
      <c r="D53" s="15">
        <v>736854.32</v>
      </c>
      <c r="E53" s="15">
        <v>1356492.2431600001</v>
      </c>
      <c r="F53" s="15">
        <v>293158.39392</v>
      </c>
      <c r="G53" s="15">
        <f>IF(D53&gt;0,F53/D53*100,"")</f>
        <v>39.785122508340592</v>
      </c>
      <c r="H53" s="15">
        <f>IF(E53&gt;0,F53/E53*100,"")</f>
        <v>21.611505366007581</v>
      </c>
      <c r="I53" s="15">
        <f>IF(C53&gt;0,F53/C53*100,"")</f>
        <v>104.33571571695057</v>
      </c>
    </row>
    <row r="54" spans="1:9" ht="33.75" x14ac:dyDescent="0.2">
      <c r="A54" s="10" t="s">
        <v>114</v>
      </c>
      <c r="B54" s="11" t="s">
        <v>1</v>
      </c>
      <c r="C54" s="16">
        <v>280976.07027999999</v>
      </c>
      <c r="D54" s="16">
        <v>716851.32</v>
      </c>
      <c r="E54" s="16">
        <v>1256147.15644</v>
      </c>
      <c r="F54" s="16">
        <v>293158.39392</v>
      </c>
      <c r="G54" s="16">
        <f>IF(D54&gt;0,F54/D54*100,"")</f>
        <v>40.895285499369663</v>
      </c>
      <c r="H54" s="16">
        <f>IF(E54&gt;0,F54/E54*100,"")</f>
        <v>23.337902125323382</v>
      </c>
      <c r="I54" s="16">
        <f>IF(C54&gt;0,F54/C54*100,"")</f>
        <v>104.33571571695057</v>
      </c>
    </row>
    <row r="55" spans="1:9" ht="22.5" x14ac:dyDescent="0.2">
      <c r="A55" s="10" t="s">
        <v>115</v>
      </c>
      <c r="B55" s="11" t="s">
        <v>0</v>
      </c>
      <c r="C55" s="16">
        <v>0</v>
      </c>
      <c r="D55" s="16">
        <v>20003</v>
      </c>
      <c r="E55" s="16">
        <v>100345.08671999999</v>
      </c>
      <c r="F55" s="16">
        <v>0</v>
      </c>
      <c r="G55" s="16">
        <f>IF(D55&gt;0,F55/D55*100,"")</f>
        <v>0</v>
      </c>
      <c r="H55" s="16">
        <f>IF(E55&gt;0,F55/E55*100,"")</f>
        <v>0</v>
      </c>
      <c r="I55" s="16" t="str">
        <f>IF(C55&gt;0,F55/C55*100,"")</f>
        <v/>
      </c>
    </row>
    <row r="56" spans="1:9" ht="38.25" x14ac:dyDescent="0.2">
      <c r="A56" s="8" t="s">
        <v>127</v>
      </c>
      <c r="B56" s="9" t="s">
        <v>72</v>
      </c>
      <c r="C56" s="18">
        <v>21813.911199999999</v>
      </c>
      <c r="D56" s="18">
        <v>72592.554000000004</v>
      </c>
      <c r="E56" s="18">
        <v>595428.43754999992</v>
      </c>
      <c r="F56" s="18">
        <v>32949.768969999997</v>
      </c>
      <c r="G56" s="15">
        <f>IF(D56&gt;0,F56/D56*100,"")</f>
        <v>45.390011997649232</v>
      </c>
      <c r="H56" s="15">
        <f>IF(E56&gt;0,F56/E56*100,"")</f>
        <v>5.5337916182804268</v>
      </c>
      <c r="I56" s="15">
        <f>IF(C56&gt;0,F56/C56*100,"")</f>
        <v>151.04934034021375</v>
      </c>
    </row>
    <row r="57" spans="1:9" ht="22.5" x14ac:dyDescent="0.2">
      <c r="A57" s="10" t="s">
        <v>79</v>
      </c>
      <c r="B57" s="11" t="s">
        <v>73</v>
      </c>
      <c r="C57" s="16">
        <v>654.35</v>
      </c>
      <c r="D57" s="16">
        <v>0</v>
      </c>
      <c r="E57" s="16">
        <v>75170.521999999997</v>
      </c>
      <c r="F57" s="16">
        <v>1050</v>
      </c>
      <c r="G57" s="16" t="str">
        <f>IF(D57&gt;0,F57/D57*100,"")</f>
        <v/>
      </c>
      <c r="H57" s="16">
        <f>IF(E57&gt;0,F57/E57*100,"")</f>
        <v>1.3968241433789699</v>
      </c>
      <c r="I57" s="16">
        <f>IF(C57&gt;0,F57/C57*100,"")</f>
        <v>160.46458317414226</v>
      </c>
    </row>
    <row r="58" spans="1:9" ht="22.5" x14ac:dyDescent="0.2">
      <c r="A58" s="10" t="s">
        <v>80</v>
      </c>
      <c r="B58" s="11" t="s">
        <v>74</v>
      </c>
      <c r="C58" s="16">
        <v>7945.7236500000008</v>
      </c>
      <c r="D58" s="16">
        <v>17370.444</v>
      </c>
      <c r="E58" s="16">
        <v>268000.05325</v>
      </c>
      <c r="F58" s="16">
        <v>11078.21545</v>
      </c>
      <c r="G58" s="16">
        <f>IF(D58&gt;0,F58/D58*100,"")</f>
        <v>63.776236519918548</v>
      </c>
      <c r="H58" s="16">
        <f>IF(E58&gt;0,F58/E58*100,"")</f>
        <v>4.1336616600093903</v>
      </c>
      <c r="I58" s="16">
        <f>IF(C58&gt;0,F58/C58*100,"")</f>
        <v>139.42361876630329</v>
      </c>
    </row>
    <row r="59" spans="1:9" ht="22.5" x14ac:dyDescent="0.2">
      <c r="A59" s="10" t="s">
        <v>81</v>
      </c>
      <c r="B59" s="11" t="s">
        <v>75</v>
      </c>
      <c r="C59" s="16">
        <v>507.72800000000001</v>
      </c>
      <c r="D59" s="16">
        <v>0</v>
      </c>
      <c r="E59" s="16">
        <v>98724.669640000007</v>
      </c>
      <c r="F59" s="16">
        <v>8782.8410000000003</v>
      </c>
      <c r="G59" s="16" t="str">
        <f t="shared" ref="G59:G61" si="7">IF(D59&gt;0,F59/D59*100,"")</f>
        <v/>
      </c>
      <c r="H59" s="16">
        <f t="shared" ref="H59:H61" si="8">IF(E59&gt;0,F59/E59*100,"")</f>
        <v>8.8962981917555908</v>
      </c>
      <c r="I59" s="16">
        <f t="shared" ref="I59:I61" si="9">IF(C59&gt;0,F59/C59*100,"")</f>
        <v>1729.8319178772886</v>
      </c>
    </row>
    <row r="60" spans="1:9" ht="22.5" x14ac:dyDescent="0.2">
      <c r="A60" s="10" t="s">
        <v>82</v>
      </c>
      <c r="B60" s="11" t="s">
        <v>76</v>
      </c>
      <c r="C60" s="16">
        <v>334.49759999999998</v>
      </c>
      <c r="D60" s="16">
        <v>0</v>
      </c>
      <c r="E60" s="16">
        <v>48245.390659999997</v>
      </c>
      <c r="F60" s="16">
        <v>60</v>
      </c>
      <c r="G60" s="16" t="str">
        <f t="shared" si="7"/>
        <v/>
      </c>
      <c r="H60" s="16">
        <f t="shared" si="8"/>
        <v>0.12436421216451191</v>
      </c>
      <c r="I60" s="16">
        <f t="shared" si="9"/>
        <v>17.937348429405773</v>
      </c>
    </row>
    <row r="61" spans="1:9" ht="22.5" x14ac:dyDescent="0.2">
      <c r="A61" s="10" t="s">
        <v>83</v>
      </c>
      <c r="B61" s="11" t="s">
        <v>77</v>
      </c>
      <c r="C61" s="16">
        <v>3037.4490499999997</v>
      </c>
      <c r="D61" s="16">
        <v>0</v>
      </c>
      <c r="E61" s="16">
        <v>50065.692000000003</v>
      </c>
      <c r="F61" s="16">
        <v>1820.2909999999999</v>
      </c>
      <c r="G61" s="16" t="str">
        <f t="shared" si="7"/>
        <v/>
      </c>
      <c r="H61" s="16">
        <f t="shared" si="8"/>
        <v>3.6358051337830299</v>
      </c>
      <c r="I61" s="16">
        <f t="shared" si="9"/>
        <v>59.928280936926335</v>
      </c>
    </row>
    <row r="62" spans="1:9" ht="45" x14ac:dyDescent="0.2">
      <c r="A62" s="10" t="s">
        <v>84</v>
      </c>
      <c r="B62" s="11" t="s">
        <v>78</v>
      </c>
      <c r="C62" s="16">
        <v>9334.1629000000012</v>
      </c>
      <c r="D62" s="16">
        <v>55222.11</v>
      </c>
      <c r="E62" s="16">
        <v>55222.11</v>
      </c>
      <c r="F62" s="16">
        <v>10158.42152</v>
      </c>
      <c r="G62" s="16">
        <f>IF(D62&gt;0,F62/D62*100,"")</f>
        <v>18.395569310915498</v>
      </c>
      <c r="H62" s="16">
        <f>IF(E62&gt;0,F62/E62*100,"")</f>
        <v>18.395569310915498</v>
      </c>
      <c r="I62" s="16">
        <f>IF(C62&gt;0,F62/C62*100,"")</f>
        <v>108.83055747827154</v>
      </c>
    </row>
    <row r="63" spans="1:9" ht="25.5" x14ac:dyDescent="0.2">
      <c r="A63" s="8" t="s">
        <v>128</v>
      </c>
      <c r="B63" s="9" t="s">
        <v>87</v>
      </c>
      <c r="C63" s="18">
        <v>0</v>
      </c>
      <c r="D63" s="18">
        <v>10000</v>
      </c>
      <c r="E63" s="18">
        <v>15766.60707</v>
      </c>
      <c r="F63" s="18">
        <v>0</v>
      </c>
      <c r="G63" s="15">
        <f>IF(D63&gt;0,F63/D63*100,"")</f>
        <v>0</v>
      </c>
      <c r="H63" s="15">
        <f>IF(E63&gt;0,F63/E63*100,"")</f>
        <v>0</v>
      </c>
      <c r="I63" s="15" t="str">
        <f>IF(C63&gt;0,F63/C63*100,"")</f>
        <v/>
      </c>
    </row>
    <row r="64" spans="1:9" ht="22.5" x14ac:dyDescent="0.2">
      <c r="A64" s="10" t="s">
        <v>104</v>
      </c>
      <c r="B64" s="11" t="s">
        <v>105</v>
      </c>
      <c r="C64" s="16">
        <v>27553.909469999999</v>
      </c>
      <c r="D64" s="16">
        <v>129082.2</v>
      </c>
      <c r="E64" s="16">
        <v>141755.5</v>
      </c>
      <c r="F64" s="16">
        <v>29708.561239999999</v>
      </c>
      <c r="G64" s="16">
        <f t="shared" ref="G64" si="10">IF(D64&gt;0,F64/D64*100,"")</f>
        <v>23.015226917421611</v>
      </c>
      <c r="H64" s="16">
        <f t="shared" ref="H64" si="11">IF(E64&gt;0,F64/E64*100,"")</f>
        <v>20.957607457911685</v>
      </c>
      <c r="I64" s="16">
        <f t="shared" ref="I64" si="12">IF(C64&gt;0,F64/C64*100,"")</f>
        <v>107.81976790751212</v>
      </c>
    </row>
    <row r="65" spans="1:9" x14ac:dyDescent="0.2">
      <c r="A65" s="12" t="s">
        <v>61</v>
      </c>
      <c r="B65" s="13"/>
      <c r="C65" s="19">
        <f>C63+C56+C53+C52+C48+C46+C43+C39+C38+C37+C33+C32+C25+C24+C20+C19+C16+C13+C7</f>
        <v>1130525.76966</v>
      </c>
      <c r="D65" s="19">
        <f t="shared" ref="D65:F65" si="13">D63+D56+D53+D52+D48+D46+D43+D39+D38+D37+D33+D32+D25+D24+D20+D19+D16+D13+D7</f>
        <v>4540637.2300000004</v>
      </c>
      <c r="E65" s="19">
        <f t="shared" si="13"/>
        <v>6175342.4574900009</v>
      </c>
      <c r="F65" s="19">
        <f t="shared" si="13"/>
        <v>1138630.11821</v>
      </c>
      <c r="G65" s="15">
        <f>IF(D65&gt;0,F65/D65*100,"")</f>
        <v>25.076438846227756</v>
      </c>
      <c r="H65" s="15">
        <f>IF(E65&gt;0,F65/E65*100,"")</f>
        <v>18.438331575101049</v>
      </c>
      <c r="I65" s="15">
        <f>IF(C65&gt;0,F65/C65*100,"")</f>
        <v>100.71686544150491</v>
      </c>
    </row>
  </sheetData>
  <mergeCells count="8">
    <mergeCell ref="A2:I2"/>
    <mergeCell ref="A4:A5"/>
    <mergeCell ref="B4:B5"/>
    <mergeCell ref="C4:C5"/>
    <mergeCell ref="D4:F4"/>
    <mergeCell ref="H4:H5"/>
    <mergeCell ref="I4:I5"/>
    <mergeCell ref="G4:G5"/>
  </mergeCells>
  <printOptions horizontalCentered="1"/>
  <pageMargins left="0.39370078740157483" right="0.39370078740157483" top="0.78740157480314965" bottom="0.19685039370078741" header="0.51181102362204722" footer="0.51181102362204722"/>
  <pageSetup paperSize="9" scale="8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2019-05-06T06:24:56Z</cp:lastPrinted>
  <dcterms:created xsi:type="dcterms:W3CDTF">2018-03-05T07:29:05Z</dcterms:created>
  <dcterms:modified xsi:type="dcterms:W3CDTF">2024-04-26T10:17:00Z</dcterms:modified>
</cp:coreProperties>
</file>